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4. NİSAN\"/>
    </mc:Choice>
  </mc:AlternateContent>
  <xr:revisionPtr revIDLastSave="0" documentId="13_ncr:1_{545039EB-0A47-4B63-9535-AB5EDDA53D8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<sst xmlns="http://schemas.openxmlformats.org/spreadsheetml/2006/main" count="51" uniqueCount="43">
  <si>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</si>
  <si>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</si>
  <si>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</si>
  <si>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</si>
  <si>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</si>
  <si>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</si>
  <si>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</si>
  <si>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</si>
  <si>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</si>
  <si>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</si>
  <si>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</si>
  <si>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</si>
  <si>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</si>
  <si>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</si>
  <si>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</si>
  <si>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</si>
  <si>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</si>
  <si>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</si>
  <si>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</si>
  <si>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</si>
  <si>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</si>
  <si>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</si>
  <si>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</si>
  <si>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</si>
  <si>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</si>
  <si>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</si>
  <si>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</si>
  <si>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</si>
  <si>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</si>
  <si>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</si>
  <si>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</si>
  <si>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</si>
  <si>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</si>
  <si>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</si>
  <si>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</si>
  <si>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</si>
  <si>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</si>
  <si>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ZAFER FAKI</t>
  </si>
  <si>
    <t>MERSİN SEFERİ</t>
  </si>
  <si>
    <t>42 ATG 309</t>
  </si>
  <si>
    <t>KILINÇLAR METAL İZZET KILINÇ</t>
  </si>
  <si>
    <t>MERSİN YUSUF METAL</t>
  </si>
  <si>
    <t>16,04,2024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</si>
</sst>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12" sqref="I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45401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40</v>
      </c>
      <c r="B5" s="49"/>
      <c r="C5" s="10" t="s">
        <v>42</v>
      </c>
      <c r="D5" s="11"/>
      <c r="E5" s="12">
        <v>17575</v>
      </c>
      <c r="F5" s="1"/>
      <c r="G5" s="13" t="str">
        <f t="shared" ref="G5" si="0">IF(A5="","",(A5))</f>
        <v>KILINÇLAR METAL İZZET KILINÇ</v>
      </c>
      <c r="H5" s="12"/>
      <c r="I5" s="12"/>
      <c r="J5" s="12"/>
      <c r="K5" s="12">
        <f>IF(G5="","",SUM(E5-H5-I5-J5))</f>
        <v>17575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41</v>
      </c>
      <c r="B6" s="49"/>
      <c r="C6" s="10" t="s">
        <v>42</v>
      </c>
      <c r="D6" s="11"/>
      <c r="E6" s="12">
        <v>70000</v>
      </c>
      <c r="F6" s="1"/>
      <c r="G6" s="13" t="str">
        <f>IF(A6="","",(A6))</f>
        <v>MERSİN YUSUF METAL</v>
      </c>
      <c r="H6" s="12"/>
      <c r="I6" s="12">
        <v>70000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3880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39</v>
      </c>
      <c r="C22" s="27"/>
      <c r="D22" s="16" t="s">
        <v>17</v>
      </c>
      <c r="E22" s="17">
        <f>SUM(E5:E21)</f>
        <v>87575</v>
      </c>
      <c r="F22" s="1"/>
      <c r="G22" s="16" t="s">
        <v>17</v>
      </c>
      <c r="H22" s="17">
        <f>SUM(H5:H21)</f>
        <v>3880</v>
      </c>
      <c r="I22" s="17">
        <f>SUM(I5:I21)</f>
        <v>70000</v>
      </c>
      <c r="J22" s="17">
        <f>SUM(J5:J21)</f>
        <v>0</v>
      </c>
      <c r="K22" s="17">
        <f>SUM(K5:K21)</f>
        <v>17575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19645</v>
      </c>
      <c r="D25" s="18">
        <v>20464</v>
      </c>
      <c r="E25" s="19">
        <f>IF(C25="","",SUM(D25-C25))</f>
        <v>819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3350</v>
      </c>
      <c r="D26" s="21"/>
      <c r="E26" s="20">
        <f>IF(C26="","",SUM(C26/E25))</f>
        <v>4.09035409035409</v>
      </c>
      <c r="F26" s="1"/>
      <c r="G26" s="11" t="s">
        <v>26</v>
      </c>
      <c r="H26" s="12">
        <v>3350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4510</v>
      </c>
      <c r="D27" s="21"/>
      <c r="E27" s="22">
        <f>SUM(C27/E22)</f>
        <v>5.1498715386811306E-2</v>
      </c>
      <c r="F27" s="1"/>
      <c r="G27" s="11" t="s">
        <v>28</v>
      </c>
      <c r="H27" s="12">
        <v>1160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4510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-630</v>
      </c>
      <c r="D36" s="1"/>
      <c r="E36" s="1"/>
      <c r="F36" s="1"/>
      <c r="G36" s="26" t="s">
        <v>31</v>
      </c>
      <c r="H36" s="15">
        <f>IF(H33="","",SUM(H22-H33))</f>
        <v>-630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2024-04-18T07:49:31Z</cp:lastPrinted>
  <dcterms:created xsi:type="dcterms:W3CDTF">2022-08-24T05:29:34Z</dcterms:created>
  <dcterms:modified xsi:type="dcterms:W3CDTF">2024-04-19T14:01:08Z</dcterms:modified>
</cp:coreProperties>
</file>